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973283A-2A5E-4B6C-8FF1-528F0A648856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титул" sheetId="9" r:id="rId1"/>
    <sheet name=" ф 1" sheetId="7" r:id="rId2"/>
    <sheet name="ф 2" sheetId="12" r:id="rId3"/>
    <sheet name="ф 4" sheetId="3" r:id="rId4"/>
    <sheet name="ф 3" sheetId="13" r:id="rId5"/>
    <sheet name="ф 5" sheetId="14" r:id="rId6"/>
    <sheet name="ф 6" sheetId="6" r:id="rId7"/>
    <sheet name=" ф7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4" l="1"/>
  <c r="N14" i="7" l="1"/>
  <c r="P14" i="7" l="1"/>
  <c r="R14" i="7" s="1"/>
  <c r="P17" i="7"/>
  <c r="R17" i="7"/>
  <c r="R18" i="7"/>
  <c r="R20" i="7"/>
  <c r="R21" i="7"/>
  <c r="R22" i="7"/>
  <c r="Q18" i="7"/>
  <c r="Q19" i="7"/>
  <c r="N17" i="7"/>
  <c r="O11" i="7"/>
  <c r="O14" i="7"/>
  <c r="O17" i="7"/>
  <c r="O16" i="7"/>
  <c r="G15" i="12" l="1"/>
  <c r="N13" i="7"/>
  <c r="N16" i="7"/>
  <c r="N15" i="7"/>
  <c r="N12" i="7" s="1"/>
  <c r="P16" i="7"/>
  <c r="O15" i="7"/>
  <c r="O12" i="7" s="1"/>
  <c r="P15" i="7"/>
  <c r="P12" i="7" s="1"/>
  <c r="R16" i="7" l="1"/>
  <c r="P13" i="7"/>
  <c r="Q12" i="7"/>
  <c r="R12" i="7"/>
  <c r="R15" i="7"/>
  <c r="Q15" i="7"/>
  <c r="O13" i="7"/>
  <c r="N11" i="7"/>
  <c r="E13" i="12"/>
  <c r="R13" i="7" l="1"/>
  <c r="P11" i="7"/>
  <c r="Q11" i="7" s="1"/>
  <c r="E12" i="12"/>
  <c r="I12" i="14" l="1"/>
  <c r="F13" i="12" l="1"/>
  <c r="G13" i="12" s="1"/>
  <c r="K11" i="8" l="1"/>
  <c r="G11" i="8" s="1"/>
  <c r="F12" i="12"/>
  <c r="G12" i="12" s="1"/>
  <c r="R11" i="7" l="1"/>
</calcChain>
</file>

<file path=xl/sharedStrings.xml><?xml version="1.0" encoding="utf-8"?>
<sst xmlns="http://schemas.openxmlformats.org/spreadsheetml/2006/main" count="185" uniqueCount="131">
  <si>
    <t>Код аналитической программной классификации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</si>
  <si>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</si>
  <si>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соисполнители</t>
  </si>
  <si>
    <t>Код бюджетной классификации</t>
  </si>
  <si>
    <t>Расходы бюджета муниципального образования, тыс. рублей</t>
  </si>
  <si>
    <t>МП</t>
  </si>
  <si>
    <t>Пп</t>
  </si>
  <si>
    <t>ОМ</t>
  </si>
  <si>
    <t>М</t>
  </si>
  <si>
    <t>И</t>
  </si>
  <si>
    <t>ГРБС</t>
  </si>
  <si>
    <t>Рз</t>
  </si>
  <si>
    <t>Пр</t>
  </si>
  <si>
    <t>ЦС</t>
  </si>
  <si>
    <t>ВР</t>
  </si>
  <si>
    <t>Всего</t>
  </si>
  <si>
    <t>1</t>
  </si>
  <si>
    <t>01</t>
  </si>
  <si>
    <t>04</t>
  </si>
  <si>
    <t>2</t>
  </si>
  <si>
    <t>05</t>
  </si>
  <si>
    <t>03</t>
  </si>
  <si>
    <t>Наименование муниципальной программы, подпрограммы</t>
  </si>
  <si>
    <t>Источник финансирования</t>
  </si>
  <si>
    <t>в том числе:</t>
  </si>
  <si>
    <t>Фактические расходы на отчетную дату</t>
  </si>
  <si>
    <t>Оценка расходов, тыс.руб.</t>
  </si>
  <si>
    <t>Наименование подпрограммы, основного мероприятия, мероприятия</t>
  </si>
  <si>
    <t>Срок выполнения плановый</t>
  </si>
  <si>
    <t>Срок выполнения фактический</t>
  </si>
  <si>
    <t>Проблемы, возникшие в ходе реализации мероприятия</t>
  </si>
  <si>
    <t>Коды аналитической программной классификации</t>
  </si>
  <si>
    <t>№ п/п</t>
  </si>
  <si>
    <t>Наименование целевого показателя (индикатора)</t>
  </si>
  <si>
    <t>Единица измерения</t>
  </si>
  <si>
    <t>Значения целевого показателя (индикатора)</t>
  </si>
  <si>
    <t>Обоснование отклонений значений целевого показателя (индикатора) на конец отчетного периода</t>
  </si>
  <si>
    <t>Вид правового акта</t>
  </si>
  <si>
    <t>Дата принятия</t>
  </si>
  <si>
    <t>Номер</t>
  </si>
  <si>
    <t>Суть изменений (краткое изложение)</t>
  </si>
  <si>
    <t>УТВЕРЖДАЮ</t>
  </si>
  <si>
    <t>Муниципальная программа, подпрограмма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</si>
  <si>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</si>
  <si>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</si>
  <si>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</si>
  <si>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</si>
  <si>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</si>
  <si>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</si>
  <si>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 xml:space="preserve">Эффективность использования средств бюджета муниципального района (городского округа) </t>
  </si>
  <si>
    <t>СПмп</t>
  </si>
  <si>
    <t>СМмп</t>
  </si>
  <si>
    <t>СРмп</t>
  </si>
  <si>
    <t>0</t>
  </si>
  <si>
    <t>Кассовые расходы, %</t>
  </si>
  <si>
    <t xml:space="preserve">факт на конец отчетного периода  </t>
  </si>
  <si>
    <t>Отношение фактических расходов  к оценке расходов, %</t>
  </si>
  <si>
    <t>Э мп (гр 7*гр 10)</t>
  </si>
  <si>
    <t>Эбс (гр 8/гр 9)</t>
  </si>
  <si>
    <t>Форма 1</t>
  </si>
  <si>
    <r>
      <t xml:space="preserve">Ответственный исполнитель </t>
    </r>
    <r>
      <rPr>
        <u/>
        <sz val="11"/>
        <rFont val="Times New Roman"/>
        <family val="1"/>
        <charset val="204"/>
      </rPr>
      <t>Управление жилищно-коммунального хозяйства Администрации города Воткинска</t>
    </r>
  </si>
  <si>
    <t>сводная бюджетная роспись, план на 1 января отчетного года</t>
  </si>
  <si>
    <t>сводная бюджетная роспись на отчетную дату</t>
  </si>
  <si>
    <t>кассовое исполнение на отчетную дату</t>
  </si>
  <si>
    <t>к плану на 1 января отчетного года (гр15/гр13*100)</t>
  </si>
  <si>
    <t>к плану на отчетную дату (гр15/гр14*100)</t>
  </si>
  <si>
    <t>Форма 2</t>
  </si>
  <si>
    <r>
      <t xml:space="preserve">Ответственный исполнитель </t>
    </r>
    <r>
      <rPr>
        <u/>
        <sz val="10"/>
        <rFont val="Times New Roman"/>
        <family val="1"/>
        <charset val="204"/>
      </rPr>
      <t>Управление жилищно-коммунального хозяйства Администрации города Воткинска</t>
    </r>
  </si>
  <si>
    <t>Оценка расходов согласно муниципальной программе</t>
  </si>
  <si>
    <t xml:space="preserve">   средства бюджета Удмуртской Республики</t>
  </si>
  <si>
    <t xml:space="preserve">   собственные средства бюджета муниципального образования</t>
  </si>
  <si>
    <t xml:space="preserve">   средства бюджета Российской Федерации</t>
  </si>
  <si>
    <t>1) бюджет муниципального образования</t>
  </si>
  <si>
    <t>2) средства бюджетов других уровней бюджетной системы Российской Федерации, планируемые к привлечению</t>
  </si>
  <si>
    <t>Форма 3</t>
  </si>
  <si>
    <t>Ответственный исполнитель подпрограммы, основного мероприятия, мероприятия</t>
  </si>
  <si>
    <t>Ожидаемый непосредственный результат, целевой показатель (индикатор)</t>
  </si>
  <si>
    <t>Достигнутый результат, целевой показатель (индикатор)</t>
  </si>
  <si>
    <t>Форма 4</t>
  </si>
  <si>
    <t>Форма 5</t>
  </si>
  <si>
    <t>факт на начало отчетного периода (за прошлый год)</t>
  </si>
  <si>
    <t>план на конец отчетного (текущего) года</t>
  </si>
  <si>
    <t>* расчитывается по следующим формулам:
- для целевых показателей (индикаторов), желательной тенденцией развития которых является увеличение значений: гр.9 = гр.8 / гр.7 ;
- для целевых показателей (индикаторов), желательной тенденцией развития которых является снижение значений:  гр.9 = гр.7 / гр.8 .</t>
  </si>
  <si>
    <t>Относительное отклонение факта от плана*</t>
  </si>
  <si>
    <t>Темп роста к уровню прошлого года, (гр 8/гр 6*100) %**</t>
  </si>
  <si>
    <t>Форма 6</t>
  </si>
  <si>
    <t>Форма 7</t>
  </si>
  <si>
    <t>Управление ЖКХ Администрации города Воткинска</t>
  </si>
  <si>
    <t>Гредягин А.А.</t>
  </si>
  <si>
    <t>Единица</t>
  </si>
  <si>
    <t>Заместитель главы Администрации города Воткинска по архитектуре, строительству, ЖКХ и транспорту</t>
  </si>
  <si>
    <t>А.А. Гредягин</t>
  </si>
  <si>
    <t>Управление ЖКХ</t>
  </si>
  <si>
    <t>Управление культуры, спорта и молодежной политики</t>
  </si>
  <si>
    <t>20</t>
  </si>
  <si>
    <t>Выполнение наказов избирателей, включенных в перечень  наказов избирателей на соответствующий финансовый год</t>
  </si>
  <si>
    <t>Выполнение наказов избирателей в сфере жилищно- коммунального хозяйства и благоустройства города</t>
  </si>
  <si>
    <t>Выполнение наказов избирателей  в социальной сфере</t>
  </si>
  <si>
    <t>09</t>
  </si>
  <si>
    <t>3) иные источники</t>
  </si>
  <si>
    <t xml:space="preserve">Выполнение наказов избирателей в сфере жилищно- коммунального хозяйства и благоустройства города </t>
  </si>
  <si>
    <t>Повышение уровня благоустройства территории города Воткинска</t>
  </si>
  <si>
    <t>Укрепление материально-технической базы объектов социальной сферы города Воткинска;
социальное и культурное развитие города</t>
  </si>
  <si>
    <t>Доля выполненных наказов избирателей от общего количества наказов избирателей, включенных в перечень наказов избирателей  на соответствующий финансовый год</t>
  </si>
  <si>
    <t xml:space="preserve">                          " 31 " января 2025 г.</t>
  </si>
  <si>
    <t>Отчет о реализации муниципальной программы   "Выполнение наказов избирателей депутатам Воткинской городской Думы"</t>
  </si>
  <si>
    <t>по состоянию на 01.01.2025</t>
  </si>
  <si>
    <r>
      <t xml:space="preserve">Наименование муниципальной программы </t>
    </r>
    <r>
      <rPr>
        <u/>
        <sz val="11"/>
        <rFont val="Times New Roman"/>
        <family val="1"/>
        <charset val="204"/>
      </rPr>
      <t>"Выполнение наказов избирателей депутатам Воткинской городской Думы"</t>
    </r>
  </si>
  <si>
    <t>"Выполнение наказов избирателей депутатам Воткинской городской Думы"</t>
  </si>
  <si>
    <r>
      <rPr>
        <sz val="10"/>
        <rFont val="Times New Roman"/>
        <family val="1"/>
        <charset val="204"/>
      </rPr>
      <t>Наименование муниципальной программы</t>
    </r>
    <r>
      <rPr>
        <b/>
        <sz val="10"/>
        <rFont val="Times New Roman"/>
        <family val="1"/>
        <charset val="204"/>
      </rPr>
      <t xml:space="preserve"> </t>
    </r>
    <r>
      <rPr>
        <u/>
        <sz val="10"/>
        <rFont val="Times New Roman"/>
        <family val="1"/>
        <charset val="204"/>
      </rPr>
      <t>"Выполнение наказов избирателей депутатам Воткинской городской Думы"</t>
    </r>
  </si>
  <si>
    <r>
      <rPr>
        <sz val="12"/>
        <rFont val="Times New Roman"/>
        <family val="1"/>
        <charset val="204"/>
      </rPr>
      <t>Наименование муниципальной программы</t>
    </r>
    <r>
      <rPr>
        <b/>
        <sz val="12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"Выполнение наказов избирателей депутатам Воткинской городской Думы"</t>
    </r>
  </si>
  <si>
    <t>Отчет о выполнении основных мероприятий муниципальной программы по состоянию на 01.01.2025</t>
  </si>
  <si>
    <t xml:space="preserve">  Отчет о расходах на реализацию муниципальной программы за счет всех источников финансирования                                                                                          по состоянию на 01.01.2025</t>
  </si>
  <si>
    <t>Отчет об использовании бюджетных ассигнований бюджета муниципального образования "Город Воткинск" на реализацию муниципальной программы                                                                              по состоянию на 01.01.2025</t>
  </si>
  <si>
    <t>Отчет о выполнении сводных показателей муниципальных заданий на оказание муниципальных услуг (выполнение работ)                                                              муниципальными учреждениями муниципального образования "Город Воткинск" по муниципальной программе                                                                                              по состоянию на 01.01.2025</t>
  </si>
  <si>
    <t>в 2024 году муниципальное задание не предусмотрено</t>
  </si>
  <si>
    <t>Отчет о достигнутых значениях целевых показателей (индикаторов) муниципальной программы по состоянию на 01.01.2025</t>
  </si>
  <si>
    <t>Сведения о внесенных за отчетный период изменениях в муниципальную программу по состоянию на 01.01.2025</t>
  </si>
  <si>
    <t>Результаты оценки эффективности муниципальной  программы  по состоянию на 01.01.2025</t>
  </si>
  <si>
    <r>
      <t xml:space="preserve">Наименование муниципальной программы </t>
    </r>
    <r>
      <rPr>
        <u/>
        <sz val="11"/>
        <color indexed="8"/>
        <rFont val="Times New Roman"/>
        <family val="1"/>
        <charset val="204"/>
      </rPr>
      <t>"Выполнение наказов избирателей депутатам Воткинской городской Думы"</t>
    </r>
  </si>
  <si>
    <t>07</t>
  </si>
  <si>
    <t>Управление муниципального имущества и земельных ресурсов</t>
  </si>
  <si>
    <t>Управление культуры, спорта и молодежной политики, Управление образования, Управление муниципального имущества и земельных ресурсов</t>
  </si>
  <si>
    <t>2023 - 2028 годы</t>
  </si>
  <si>
    <t>Отсутствие заявок от поставщиков при проведении конкурсных прооцедур; несоответствие стоимости выполнения работ по реализации наказов выделяемому объему финансирования</t>
  </si>
  <si>
    <t>Несвоевременная подготовка проектно-сметной документации</t>
  </si>
  <si>
    <t>Постановление Администрации города Воткинска</t>
  </si>
  <si>
    <t>В связи с продлением срока действия программы до 2028 года</t>
  </si>
  <si>
    <t>Не выполнены следующие мероприятия: 1. Ремонт и оснащение медицинского кабинета по адресу ул. Луначарского, 20 - в связи с несвоевременной подготовкой ПСД.  2. Обустройство тротуара и ремонт межквартальной дороги от улицы Мира (между домами 11 и 13) вверх по улице, включая ремонт лестничного марша - в связи с недостаточным финансированием. 3. Ремонт лестничного марша, расположенного в районе домов № 1Б и 3В по улице Подлесной - в связи с недостаточным финансированием.  4. Обустройство пешеходного перехода на улице Зверева у ярмарки с освещением - в связи с недостаточным финансированием. 5. Ремонт лестницы с устройством  поручней и возможностью для передвижения детских колясок и саней от дома № 16 по ул. Школьной  до дома № 11 по ул. Школьной - в связи с отсутствием заявок от поставщиков при проведении конкурсных прооцедур. 6. Ремонт лестницы от дома № 16 по ул. Школьной до дома № 13 по ул. Школьной - в связи с отсутствием заявок от поставщиков при проведении конкурсных прооцедур. 7. Установка каркасной автобусной остановки напротив дома № 6 по ул. Королева - в связи с недостаточным финансированием.  8. Обустройство тротуара от ул. Крылова до ул. Совхозной по ул. Красноармейской по левой стороне дороги (в сторону Южного поселка) - в связи с недостаточным финансированием. 9. Обустройство тротуара по улице Тихой от остановки «Прудовая» до магазина «Аленка» (на улице Тихой) - в связи с недостаточным финансированием.  10. Обустройство тротуара по улице Ленина от улицы Чапаева до Богатыревского парка - в связи с недостаточным финансированием. 11. Устройство тротуара от лестничного марша на парковке у дома № 23 по улице Королева - в связи с недостаточным финансированием. 12. Ремонт дороги и съездов (с прилегающей к дому территории) у дома № 2 по улице Гастелло - в связи с недостаточным финансированием.</t>
  </si>
  <si>
    <t>Выполнены следующие мероприятия: 1. Ремонт санузла МЦ «Победа». 2. Благоустройство и развитие территории Сквера по ул. Юбилейной (через МАУК «Сад им. П.И.Чайковского»).</t>
  </si>
  <si>
    <t xml:space="preserve">Выполнены следующие мероприятия: 1. Обустройство тротуара по ул. Молодежной от ул. Кунгурцева до ул. Курчатова по обеим сторонам дороги (вдоль детского сада и бывшего дома ребенка после окончания строительных работ в этом месте). 2. Обустройство тротуара от домов по ул. Мичурина, 6 и 11 к дому по улице Мичурина, 10 (отделение связи). 3. Обустройство тротуара по улице Садовникова (от улицы Дзержинского до улицы 1 Мая). 4. Обустройство тротуарной дорожки через двор дома № 87 по улице 1 Мая.  5. Ремонт дороги по улице Робеспьера от улицы Урицкого до улицы Ленина с обустройством тротуара. 6. Обустройство тротуара по улице Орджоникидзе от улицы 1 Мая до улицы Свободы (по левой стороне дороги) с обустройством пешеходного перехода на улице Чапаева.  7. Ремонт лестничного марша в районе дома № 20 по улице 1905 года. 8. Завершение тротуара по улице Лермонтова. 9. Обустройство тротуара по улице Зверева от улицы Привокзальной, 1 до пересечения с улицей Королева. 10. Обустройство тротуара по улице Верхней от дома № 13  до дома № 19. 11. Отсыпка щебнем ул. Казенова. 12. Обустройство дороги и тротуара по улице Победы от улицы Энтузиастов до улицы Ленинградской, 26.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</si>
</sst>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3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Calibri"/>
      <family val="2"/>
    </font>
    <font>
      <b/>
      <sz val="12"/>
      <name val="Calibri"/>
      <family val="2"/>
      <charset val="204"/>
    </font>
    <font>
      <b/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4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1">
    <xf numFmtId="0" fontId="0" fillId="0" borderId="0" xfId="0"/>
    <xf numFmtId="0" fontId="1" fillId="0" borderId="0" xfId="0" applyFont="1" applyFill="1"/>
    <xf numFmtId="0" fontId="2" fillId="0" borderId="0" xfId="0" applyFont="1"/>
    <xf numFmtId="49" fontId="0" fillId="0" borderId="0" xfId="0" applyNumberFormat="1"/>
    <xf numFmtId="0" fontId="20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16" fillId="0" borderId="2" xfId="1" applyFont="1" applyBorder="1" applyAlignment="1">
      <alignment vertical="center" wrapText="1"/>
    </xf>
    <xf numFmtId="0" fontId="16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7" fillId="0" borderId="0" xfId="0" applyFont="1"/>
    <xf numFmtId="0" fontId="16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0" fillId="0" borderId="0" xfId="0" applyBorder="1"/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10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5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35" fillId="0" borderId="0" xfId="0" applyFont="1"/>
    <xf numFmtId="0" fontId="37" fillId="0" borderId="0" xfId="0" applyFont="1"/>
    <xf numFmtId="0" fontId="12" fillId="0" borderId="0" xfId="1" applyFont="1" applyFill="1" applyBorder="1" applyAlignment="1">
      <alignment horizontal="center" vertical="center" wrapText="1"/>
    </xf>
    <xf numFmtId="49" fontId="1" fillId="0" borderId="0" xfId="0" applyNumberFormat="1" applyFont="1" applyFill="1"/>
    <xf numFmtId="0" fontId="3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6" fillId="0" borderId="0" xfId="0" applyFont="1" applyFill="1" applyAlignment="1">
      <alignment horizontal="center" wrapText="1"/>
    </xf>
    <xf numFmtId="0" fontId="2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33" fillId="0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wrapText="1"/>
    </xf>
    <xf numFmtId="0" fontId="27" fillId="0" borderId="0" xfId="0" applyFont="1" applyFill="1" applyAlignment="1">
      <alignment horizontal="center" wrapText="1"/>
    </xf>
    <xf numFmtId="0" fontId="4" fillId="0" borderId="8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wrapText="1"/>
    </xf>
    <xf numFmtId="0" fontId="3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5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1" applyFont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/>
    <xf numFmtId="0" fontId="18" fillId="0" borderId="5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justify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F1" workbookViewId="0">
      <selection activeCell="N9" sqref="N9"/>
    </sheetView>
  </sheetViews>
  <sheetFormatPr defaultRowHeight="15" x14ac:dyDescent="0.25"/>
  <cols>
    <col min="1" max="5" width="3.28515625" hidden="1" customWidth="1"/>
    <col min="6" max="6" width="31.85546875" customWidth="1"/>
    <col min="7" max="7" width="13.42578125" customWidth="1"/>
    <col min="8" max="8" width="5.42578125" customWidth="1"/>
    <col min="9" max="10" width="4" customWidth="1"/>
    <col min="11" max="11" width="6.42578125" customWidth="1"/>
    <col min="12" max="12" width="4.5703125" customWidth="1"/>
    <col min="13" max="13" width="9" customWidth="1"/>
    <col min="14" max="14" width="9.42578125" customWidth="1"/>
    <col min="15" max="15" width="14.28515625" customWidth="1"/>
    <col min="16" max="16" width="9.5703125" customWidth="1"/>
    <col min="17" max="17" width="18.42578125" customWidth="1"/>
  </cols>
  <sheetData>
    <row r="1" spans="1:18" ht="3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93" t="s">
        <v>41</v>
      </c>
      <c r="P1" s="94"/>
      <c r="Q1" s="94"/>
      <c r="R1" s="11"/>
    </row>
    <row r="2" spans="1:18" ht="4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95" t="s">
        <v>90</v>
      </c>
      <c r="P2" s="96"/>
      <c r="Q2" s="96"/>
      <c r="R2" s="96"/>
    </row>
    <row r="3" spans="1:18" ht="18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7"/>
      <c r="P3" s="7"/>
      <c r="Q3" s="12" t="s">
        <v>91</v>
      </c>
      <c r="R3" s="12"/>
    </row>
    <row r="4" spans="1:18" ht="18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97" t="s">
        <v>104</v>
      </c>
      <c r="P4" s="97"/>
      <c r="Q4" s="97"/>
      <c r="R4" s="97"/>
    </row>
    <row r="5" spans="1:18" ht="52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4"/>
      <c r="O5" s="24"/>
      <c r="P5" s="1"/>
      <c r="Q5" s="1"/>
    </row>
    <row r="6" spans="1:18" ht="39.75" customHeight="1" x14ac:dyDescent="0.25">
      <c r="A6" s="98" t="s">
        <v>105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8" ht="17.45" customHeight="1" x14ac:dyDescent="0.25">
      <c r="A7" s="98" t="s">
        <v>106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8" ht="13.9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</sheetData>
  <mergeCells count="5">
    <mergeCell ref="O1:Q1"/>
    <mergeCell ref="O2:R2"/>
    <mergeCell ref="O4:R4"/>
    <mergeCell ref="A6:Q6"/>
    <mergeCell ref="A7:Q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23"/>
  <sheetViews>
    <sheetView topLeftCell="A7" workbookViewId="0">
      <selection activeCell="O11" sqref="O11"/>
    </sheetView>
  </sheetViews>
  <sheetFormatPr defaultRowHeight="15" x14ac:dyDescent="0.25"/>
  <cols>
    <col min="1" max="1" width="3.42578125" customWidth="1"/>
    <col min="2" max="2" width="4" style="3" customWidth="1"/>
    <col min="3" max="3" width="3.28515625" style="3" customWidth="1"/>
    <col min="4" max="4" width="3.5703125" customWidth="1"/>
    <col min="5" max="5" width="3.140625" customWidth="1"/>
    <col min="6" max="6" width="3" customWidth="1"/>
    <col min="7" max="7" width="37.28515625" customWidth="1"/>
    <col min="8" max="8" width="18.85546875" customWidth="1"/>
    <col min="9" max="9" width="6.140625" customWidth="1"/>
    <col min="10" max="11" width="4.140625" customWidth="1"/>
    <col min="12" max="12" width="11.42578125" customWidth="1"/>
    <col min="13" max="13" width="6.28515625" customWidth="1"/>
    <col min="14" max="14" width="13.42578125" customWidth="1"/>
    <col min="15" max="15" width="13.5703125" customWidth="1"/>
    <col min="16" max="16" width="15.28515625" customWidth="1"/>
    <col min="17" max="17" width="12.85546875" customWidth="1"/>
    <col min="18" max="18" width="14.5703125" customWidth="1"/>
  </cols>
  <sheetData>
    <row r="2" spans="2:18" s="10" customFormat="1" ht="19.899999999999999" customHeight="1" x14ac:dyDescent="0.2">
      <c r="B2" s="8"/>
      <c r="C2" s="9"/>
      <c r="D2" s="9"/>
      <c r="E2" s="9"/>
      <c r="F2" s="9"/>
      <c r="G2" s="9"/>
      <c r="H2" s="126"/>
      <c r="I2" s="126"/>
      <c r="J2" s="126"/>
      <c r="K2" s="126"/>
      <c r="L2" s="126"/>
      <c r="M2" s="126"/>
      <c r="N2" s="9"/>
      <c r="O2" s="9"/>
      <c r="P2" s="9"/>
      <c r="Q2" s="9"/>
      <c r="R2" s="9" t="s">
        <v>59</v>
      </c>
    </row>
    <row r="3" spans="2:18" s="10" customFormat="1" ht="40.9" customHeight="1" x14ac:dyDescent="0.2">
      <c r="B3" s="127" t="s">
        <v>113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2:18" s="10" customFormat="1" ht="17.45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2:18" s="10" customFormat="1" ht="17.45" customHeight="1" x14ac:dyDescent="0.2">
      <c r="B5" s="132" t="s">
        <v>107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</row>
    <row r="6" spans="2:18" s="10" customFormat="1" ht="19.149999999999999" customHeight="1" x14ac:dyDescent="0.2">
      <c r="B6" s="132" t="s">
        <v>60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</row>
    <row r="7" spans="2:18" ht="14.1" customHeight="1" x14ac:dyDescent="0.25">
      <c r="B7" s="38"/>
      <c r="C7" s="38"/>
      <c r="D7" s="1"/>
      <c r="E7" s="1"/>
      <c r="F7" s="39"/>
      <c r="G7" s="39"/>
      <c r="H7" s="39"/>
      <c r="I7" s="39"/>
      <c r="J7" s="39"/>
      <c r="K7" s="39"/>
      <c r="L7" s="39"/>
      <c r="M7" s="39"/>
      <c r="N7" s="39"/>
      <c r="O7" s="5"/>
      <c r="P7" s="5"/>
      <c r="Q7" s="5"/>
      <c r="R7" s="5"/>
    </row>
    <row r="8" spans="2:18" ht="36.75" customHeight="1" x14ac:dyDescent="0.25">
      <c r="B8" s="131" t="s">
        <v>0</v>
      </c>
      <c r="C8" s="131"/>
      <c r="D8" s="131"/>
      <c r="E8" s="131"/>
      <c r="F8" s="131"/>
      <c r="G8" s="131" t="s">
        <v>1</v>
      </c>
      <c r="H8" s="131" t="s">
        <v>2</v>
      </c>
      <c r="I8" s="131" t="s">
        <v>3</v>
      </c>
      <c r="J8" s="131"/>
      <c r="K8" s="131"/>
      <c r="L8" s="131"/>
      <c r="M8" s="131"/>
      <c r="N8" s="128" t="s">
        <v>4</v>
      </c>
      <c r="O8" s="129"/>
      <c r="P8" s="130"/>
      <c r="Q8" s="128" t="s">
        <v>54</v>
      </c>
      <c r="R8" s="130"/>
    </row>
    <row r="9" spans="2:18" ht="66.75" customHeight="1" x14ac:dyDescent="0.25">
      <c r="B9" s="40" t="s">
        <v>5</v>
      </c>
      <c r="C9" s="40" t="s">
        <v>6</v>
      </c>
      <c r="D9" s="41" t="s">
        <v>7</v>
      </c>
      <c r="E9" s="41" t="s">
        <v>8</v>
      </c>
      <c r="F9" s="41" t="s">
        <v>9</v>
      </c>
      <c r="G9" s="131"/>
      <c r="H9" s="131"/>
      <c r="I9" s="41" t="s">
        <v>10</v>
      </c>
      <c r="J9" s="41" t="s">
        <v>11</v>
      </c>
      <c r="K9" s="41" t="s">
        <v>12</v>
      </c>
      <c r="L9" s="41" t="s">
        <v>13</v>
      </c>
      <c r="M9" s="41" t="s">
        <v>14</v>
      </c>
      <c r="N9" s="41" t="s">
        <v>61</v>
      </c>
      <c r="O9" s="41" t="s">
        <v>62</v>
      </c>
      <c r="P9" s="41" t="s">
        <v>63</v>
      </c>
      <c r="Q9" s="41" t="s">
        <v>64</v>
      </c>
      <c r="R9" s="41" t="s">
        <v>65</v>
      </c>
    </row>
    <row r="10" spans="2:18" ht="16.5" customHeight="1" x14ac:dyDescent="0.25">
      <c r="B10" s="42" t="s">
        <v>16</v>
      </c>
      <c r="C10" s="42" t="s">
        <v>19</v>
      </c>
      <c r="D10" s="43">
        <v>3</v>
      </c>
      <c r="E10" s="43">
        <v>4</v>
      </c>
      <c r="F10" s="43">
        <v>5</v>
      </c>
      <c r="G10" s="43">
        <v>6</v>
      </c>
      <c r="H10" s="44">
        <v>7</v>
      </c>
      <c r="I10" s="44">
        <v>8</v>
      </c>
      <c r="J10" s="44">
        <v>9</v>
      </c>
      <c r="K10" s="44">
        <v>10</v>
      </c>
      <c r="L10" s="44">
        <v>11</v>
      </c>
      <c r="M10" s="44">
        <v>12</v>
      </c>
      <c r="N10" s="44">
        <v>13</v>
      </c>
      <c r="O10" s="44">
        <v>14</v>
      </c>
      <c r="P10" s="44">
        <v>15</v>
      </c>
      <c r="Q10" s="44">
        <v>16</v>
      </c>
      <c r="R10" s="44">
        <v>17</v>
      </c>
    </row>
    <row r="11" spans="2:18" s="5" customFormat="1" ht="20.25" customHeight="1" x14ac:dyDescent="0.25">
      <c r="B11" s="108">
        <v>20</v>
      </c>
      <c r="C11" s="111" t="s">
        <v>53</v>
      </c>
      <c r="D11" s="114"/>
      <c r="E11" s="114"/>
      <c r="F11" s="114"/>
      <c r="G11" s="100" t="s">
        <v>108</v>
      </c>
      <c r="H11" s="45" t="s">
        <v>15</v>
      </c>
      <c r="I11" s="41"/>
      <c r="J11" s="41"/>
      <c r="K11" s="41"/>
      <c r="L11" s="77"/>
      <c r="M11" s="77"/>
      <c r="N11" s="86">
        <f>N12+N13</f>
        <v>10000</v>
      </c>
      <c r="O11" s="86">
        <f>O12+O13+O14</f>
        <v>5898.16</v>
      </c>
      <c r="P11" s="86">
        <f>P12+P13</f>
        <v>2044.1289999999999</v>
      </c>
      <c r="Q11" s="87">
        <f>P11/N11*100</f>
        <v>20.441289999999999</v>
      </c>
      <c r="R11" s="87">
        <f>P11/O11*100</f>
        <v>34.657062541538373</v>
      </c>
    </row>
    <row r="12" spans="2:18" s="5" customFormat="1" ht="20.25" customHeight="1" x14ac:dyDescent="0.25">
      <c r="B12" s="109"/>
      <c r="C12" s="112"/>
      <c r="D12" s="115"/>
      <c r="E12" s="115"/>
      <c r="F12" s="115"/>
      <c r="G12" s="101"/>
      <c r="H12" s="51" t="s">
        <v>92</v>
      </c>
      <c r="I12" s="76">
        <v>935</v>
      </c>
      <c r="J12" s="76"/>
      <c r="K12" s="76"/>
      <c r="L12" s="77"/>
      <c r="M12" s="77"/>
      <c r="N12" s="86">
        <f t="shared" ref="N12:P12" si="0">N15</f>
        <v>10000</v>
      </c>
      <c r="O12" s="86">
        <f t="shared" si="0"/>
        <v>3938.1</v>
      </c>
      <c r="P12" s="86">
        <f t="shared" si="0"/>
        <v>853.303</v>
      </c>
      <c r="Q12" s="87">
        <f t="shared" ref="Q12:Q19" si="1">P12/N12*100</f>
        <v>8.5330300000000001</v>
      </c>
      <c r="R12" s="87">
        <f t="shared" ref="R12:R22" si="2">P12/O12*100</f>
        <v>21.667885528554379</v>
      </c>
    </row>
    <row r="13" spans="2:18" s="5" customFormat="1" ht="30.75" customHeight="1" x14ac:dyDescent="0.25">
      <c r="B13" s="109"/>
      <c r="C13" s="112"/>
      <c r="D13" s="115"/>
      <c r="E13" s="115"/>
      <c r="F13" s="115"/>
      <c r="G13" s="101"/>
      <c r="H13" s="51" t="s">
        <v>93</v>
      </c>
      <c r="I13" s="76">
        <v>938</v>
      </c>
      <c r="J13" s="76"/>
      <c r="K13" s="76"/>
      <c r="L13" s="77"/>
      <c r="M13" s="77"/>
      <c r="N13" s="86">
        <f t="shared" ref="N13:P14" si="3">N16</f>
        <v>0</v>
      </c>
      <c r="O13" s="86">
        <f t="shared" si="3"/>
        <v>1190.83</v>
      </c>
      <c r="P13" s="86">
        <f t="shared" si="3"/>
        <v>1190.826</v>
      </c>
      <c r="Q13" s="87">
        <v>0</v>
      </c>
      <c r="R13" s="87">
        <f t="shared" si="2"/>
        <v>99.999664099829545</v>
      </c>
    </row>
    <row r="14" spans="2:18" s="5" customFormat="1" ht="45" customHeight="1" x14ac:dyDescent="0.25">
      <c r="B14" s="110"/>
      <c r="C14" s="113"/>
      <c r="D14" s="116"/>
      <c r="E14" s="116"/>
      <c r="F14" s="116"/>
      <c r="G14" s="102"/>
      <c r="H14" s="83" t="s">
        <v>121</v>
      </c>
      <c r="I14" s="82">
        <v>939</v>
      </c>
      <c r="J14" s="82"/>
      <c r="K14" s="82"/>
      <c r="L14" s="82"/>
      <c r="M14" s="82"/>
      <c r="N14" s="86">
        <f t="shared" si="3"/>
        <v>0</v>
      </c>
      <c r="O14" s="86">
        <f t="shared" si="3"/>
        <v>769.23</v>
      </c>
      <c r="P14" s="86">
        <f t="shared" si="3"/>
        <v>0</v>
      </c>
      <c r="Q14" s="87">
        <v>0</v>
      </c>
      <c r="R14" s="87">
        <f t="shared" si="2"/>
        <v>0</v>
      </c>
    </row>
    <row r="15" spans="2:18" s="5" customFormat="1" ht="36.75" customHeight="1" x14ac:dyDescent="0.25">
      <c r="B15" s="120" t="s">
        <v>94</v>
      </c>
      <c r="C15" s="123" t="s">
        <v>53</v>
      </c>
      <c r="D15" s="123" t="s">
        <v>17</v>
      </c>
      <c r="E15" s="123"/>
      <c r="F15" s="135"/>
      <c r="G15" s="117" t="s">
        <v>95</v>
      </c>
      <c r="H15" s="51" t="s">
        <v>92</v>
      </c>
      <c r="I15" s="46">
        <v>935</v>
      </c>
      <c r="J15" s="40"/>
      <c r="K15" s="40"/>
      <c r="L15" s="47"/>
      <c r="M15" s="47"/>
      <c r="N15" s="88">
        <f>N18+N19</f>
        <v>10000</v>
      </c>
      <c r="O15" s="88">
        <f>O18</f>
        <v>3938.1</v>
      </c>
      <c r="P15" s="88">
        <f>P18</f>
        <v>853.303</v>
      </c>
      <c r="Q15" s="87">
        <f t="shared" si="1"/>
        <v>8.5330300000000001</v>
      </c>
      <c r="R15" s="87">
        <f t="shared" si="2"/>
        <v>21.667885528554379</v>
      </c>
    </row>
    <row r="16" spans="2:18" s="5" customFormat="1" ht="36.75" customHeight="1" x14ac:dyDescent="0.25">
      <c r="B16" s="121"/>
      <c r="C16" s="124"/>
      <c r="D16" s="124"/>
      <c r="E16" s="124"/>
      <c r="F16" s="137"/>
      <c r="G16" s="118"/>
      <c r="H16" s="51" t="s">
        <v>93</v>
      </c>
      <c r="I16" s="46">
        <v>938</v>
      </c>
      <c r="J16" s="40"/>
      <c r="K16" s="40"/>
      <c r="L16" s="47"/>
      <c r="M16" s="47"/>
      <c r="N16" s="88">
        <f>N20+N21</f>
        <v>0</v>
      </c>
      <c r="O16" s="88">
        <f>O20+O21</f>
        <v>1190.83</v>
      </c>
      <c r="P16" s="88">
        <f>P20+P21</f>
        <v>1190.826</v>
      </c>
      <c r="Q16" s="87">
        <v>0</v>
      </c>
      <c r="R16" s="87">
        <f t="shared" si="2"/>
        <v>99.999664099829545</v>
      </c>
    </row>
    <row r="17" spans="2:18" s="5" customFormat="1" ht="46.5" customHeight="1" x14ac:dyDescent="0.25">
      <c r="B17" s="122"/>
      <c r="C17" s="125"/>
      <c r="D17" s="125"/>
      <c r="E17" s="125"/>
      <c r="F17" s="136"/>
      <c r="G17" s="119"/>
      <c r="H17" s="83" t="s">
        <v>121</v>
      </c>
      <c r="I17" s="82">
        <v>939</v>
      </c>
      <c r="J17" s="85"/>
      <c r="K17" s="81"/>
      <c r="L17" s="81"/>
      <c r="M17" s="81"/>
      <c r="N17" s="88">
        <f>N21+N22</f>
        <v>0</v>
      </c>
      <c r="O17" s="89">
        <f>O22</f>
        <v>769.23</v>
      </c>
      <c r="P17" s="89">
        <f>P22</f>
        <v>0</v>
      </c>
      <c r="Q17" s="87">
        <v>0</v>
      </c>
      <c r="R17" s="87">
        <f t="shared" si="2"/>
        <v>0</v>
      </c>
    </row>
    <row r="18" spans="2:18" s="5" customFormat="1" ht="39.75" customHeight="1" x14ac:dyDescent="0.25">
      <c r="B18" s="123" t="s">
        <v>94</v>
      </c>
      <c r="C18" s="123" t="s">
        <v>53</v>
      </c>
      <c r="D18" s="123" t="s">
        <v>17</v>
      </c>
      <c r="E18" s="123" t="s">
        <v>16</v>
      </c>
      <c r="F18" s="135"/>
      <c r="G18" s="105" t="s">
        <v>96</v>
      </c>
      <c r="H18" s="117" t="s">
        <v>92</v>
      </c>
      <c r="I18" s="138">
        <v>935</v>
      </c>
      <c r="J18" s="48" t="s">
        <v>18</v>
      </c>
      <c r="K18" s="78" t="s">
        <v>98</v>
      </c>
      <c r="L18" s="47">
        <v>2000162800</v>
      </c>
      <c r="M18" s="47">
        <v>244</v>
      </c>
      <c r="N18" s="88">
        <v>8076.9</v>
      </c>
      <c r="O18" s="88">
        <v>3938.1</v>
      </c>
      <c r="P18" s="88">
        <v>853.303</v>
      </c>
      <c r="Q18" s="87">
        <f t="shared" si="1"/>
        <v>10.564733994478081</v>
      </c>
      <c r="R18" s="87">
        <f t="shared" si="2"/>
        <v>21.667885528554379</v>
      </c>
    </row>
    <row r="19" spans="2:18" s="5" customFormat="1" ht="39.75" customHeight="1" x14ac:dyDescent="0.25">
      <c r="B19" s="125"/>
      <c r="C19" s="125"/>
      <c r="D19" s="125"/>
      <c r="E19" s="125"/>
      <c r="F19" s="136"/>
      <c r="G19" s="107"/>
      <c r="H19" s="119"/>
      <c r="I19" s="139"/>
      <c r="J19" s="48" t="s">
        <v>20</v>
      </c>
      <c r="K19" s="78" t="s">
        <v>21</v>
      </c>
      <c r="L19" s="47">
        <v>2000162800</v>
      </c>
      <c r="M19" s="47">
        <v>244</v>
      </c>
      <c r="N19" s="88">
        <v>1923.1</v>
      </c>
      <c r="O19" s="88">
        <v>0</v>
      </c>
      <c r="P19" s="88">
        <v>0</v>
      </c>
      <c r="Q19" s="87">
        <f t="shared" si="1"/>
        <v>0</v>
      </c>
      <c r="R19" s="87">
        <v>0</v>
      </c>
    </row>
    <row r="20" spans="2:18" s="5" customFormat="1" ht="28.5" customHeight="1" x14ac:dyDescent="0.25">
      <c r="B20" s="103" t="s">
        <v>94</v>
      </c>
      <c r="C20" s="103" t="s">
        <v>53</v>
      </c>
      <c r="D20" s="103" t="s">
        <v>17</v>
      </c>
      <c r="E20" s="103" t="s">
        <v>19</v>
      </c>
      <c r="F20" s="104"/>
      <c r="G20" s="105" t="s">
        <v>97</v>
      </c>
      <c r="H20" s="133" t="s">
        <v>93</v>
      </c>
      <c r="I20" s="134">
        <v>938</v>
      </c>
      <c r="J20" s="48" t="s">
        <v>120</v>
      </c>
      <c r="K20" s="78" t="s">
        <v>120</v>
      </c>
      <c r="L20" s="47">
        <v>2000162800</v>
      </c>
      <c r="M20" s="47">
        <v>622</v>
      </c>
      <c r="N20" s="88">
        <v>0</v>
      </c>
      <c r="O20" s="88">
        <v>421.6</v>
      </c>
      <c r="P20" s="88">
        <v>421.596</v>
      </c>
      <c r="Q20" s="87">
        <v>0</v>
      </c>
      <c r="R20" s="87">
        <f t="shared" si="2"/>
        <v>99.999051233396585</v>
      </c>
    </row>
    <row r="21" spans="2:18" ht="24" customHeight="1" x14ac:dyDescent="0.25">
      <c r="B21" s="103"/>
      <c r="C21" s="103"/>
      <c r="D21" s="103"/>
      <c r="E21" s="103"/>
      <c r="F21" s="104"/>
      <c r="G21" s="106"/>
      <c r="H21" s="133"/>
      <c r="I21" s="134"/>
      <c r="J21" s="79">
        <v>8</v>
      </c>
      <c r="K21" s="80" t="s">
        <v>17</v>
      </c>
      <c r="L21" s="79">
        <v>2000162800</v>
      </c>
      <c r="M21" s="79">
        <v>622</v>
      </c>
      <c r="N21" s="90">
        <v>0</v>
      </c>
      <c r="O21" s="89">
        <v>769.23</v>
      </c>
      <c r="P21" s="81">
        <v>769.23</v>
      </c>
      <c r="Q21" s="87">
        <v>0</v>
      </c>
      <c r="R21" s="87">
        <f t="shared" si="2"/>
        <v>100</v>
      </c>
    </row>
    <row r="22" spans="2:18" ht="45" x14ac:dyDescent="0.25">
      <c r="B22" s="103"/>
      <c r="C22" s="103"/>
      <c r="D22" s="103"/>
      <c r="E22" s="103"/>
      <c r="F22" s="104"/>
      <c r="G22" s="107"/>
      <c r="H22" s="83" t="s">
        <v>121</v>
      </c>
      <c r="I22" s="79">
        <v>939</v>
      </c>
      <c r="J22" s="80" t="s">
        <v>17</v>
      </c>
      <c r="K22" s="80">
        <v>13</v>
      </c>
      <c r="L22" s="79">
        <v>2000162800</v>
      </c>
      <c r="M22" s="79">
        <v>244</v>
      </c>
      <c r="N22" s="89">
        <v>0</v>
      </c>
      <c r="O22" s="89">
        <v>769.23</v>
      </c>
      <c r="P22" s="89">
        <v>0</v>
      </c>
      <c r="Q22" s="87">
        <v>0</v>
      </c>
      <c r="R22" s="87">
        <f t="shared" si="2"/>
        <v>0</v>
      </c>
    </row>
    <row r="23" spans="2:18" x14ac:dyDescent="0.25">
      <c r="N23" s="5"/>
      <c r="O23" s="5"/>
      <c r="P23" s="5"/>
      <c r="Q23" s="5"/>
      <c r="R23" s="5"/>
    </row>
  </sheetData>
  <mergeCells count="38">
    <mergeCell ref="D15:D17"/>
    <mergeCell ref="E15:E17"/>
    <mergeCell ref="F15:F17"/>
    <mergeCell ref="H18:H19"/>
    <mergeCell ref="I18:I19"/>
    <mergeCell ref="H20:H21"/>
    <mergeCell ref="I20:I21"/>
    <mergeCell ref="B18:B19"/>
    <mergeCell ref="C18:C19"/>
    <mergeCell ref="D18:D19"/>
    <mergeCell ref="E18:E19"/>
    <mergeCell ref="F18:F19"/>
    <mergeCell ref="H2:M2"/>
    <mergeCell ref="B3:R3"/>
    <mergeCell ref="N8:P8"/>
    <mergeCell ref="Q8:R8"/>
    <mergeCell ref="I8:M8"/>
    <mergeCell ref="B8:F8"/>
    <mergeCell ref="H8:H9"/>
    <mergeCell ref="G8:G9"/>
    <mergeCell ref="B5:R5"/>
    <mergeCell ref="B6:R6"/>
    <mergeCell ref="G11:G14"/>
    <mergeCell ref="B20:B22"/>
    <mergeCell ref="C20:C22"/>
    <mergeCell ref="D20:D22"/>
    <mergeCell ref="E20:E22"/>
    <mergeCell ref="F20:F22"/>
    <mergeCell ref="G20:G22"/>
    <mergeCell ref="B11:B14"/>
    <mergeCell ref="C11:C14"/>
    <mergeCell ref="D11:D14"/>
    <mergeCell ref="E11:E14"/>
    <mergeCell ref="F11:F14"/>
    <mergeCell ref="G15:G17"/>
    <mergeCell ref="G18:G19"/>
    <mergeCell ref="B15:B17"/>
    <mergeCell ref="C15:C17"/>
  </mergeCells>
  <phoneticPr fontId="30" type="noConversion"/>
  <pageMargins left="0.11811023622047245" right="0.11811023622047245" top="0.15748031496062992" bottom="0.15748031496062992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9"/>
  <sheetViews>
    <sheetView workbookViewId="0">
      <selection activeCell="F12" sqref="F12"/>
    </sheetView>
  </sheetViews>
  <sheetFormatPr defaultRowHeight="15" x14ac:dyDescent="0.25"/>
  <cols>
    <col min="1" max="1" width="4.7109375" customWidth="1"/>
    <col min="2" max="2" width="4.5703125" customWidth="1"/>
    <col min="3" max="3" width="22" customWidth="1"/>
    <col min="4" max="4" width="43.42578125" customWidth="1"/>
    <col min="5" max="5" width="18.7109375" customWidth="1"/>
    <col min="6" max="6" width="17.7109375" customWidth="1"/>
    <col min="7" max="7" width="15.85546875" customWidth="1"/>
  </cols>
  <sheetData>
    <row r="2" spans="1:17" ht="15.75" x14ac:dyDescent="0.25">
      <c r="G2" s="33" t="s">
        <v>66</v>
      </c>
    </row>
    <row r="3" spans="1:17" s="5" customFormat="1" ht="33" customHeight="1" x14ac:dyDescent="0.25">
      <c r="A3" s="142" t="s">
        <v>112</v>
      </c>
      <c r="B3" s="143"/>
      <c r="C3" s="143"/>
      <c r="D3" s="143"/>
      <c r="E3" s="143"/>
      <c r="F3" s="143"/>
      <c r="G3" s="143"/>
      <c r="H3" s="27"/>
      <c r="I3" s="27"/>
      <c r="J3" s="27"/>
      <c r="K3" s="27"/>
      <c r="L3" s="27"/>
      <c r="M3" s="27"/>
    </row>
    <row r="4" spans="1:17" s="5" customFormat="1" ht="14.45" customHeight="1" x14ac:dyDescent="0.25">
      <c r="A4" s="52"/>
      <c r="B4" s="53"/>
      <c r="C4" s="53"/>
      <c r="D4" s="53"/>
      <c r="E4" s="53"/>
      <c r="F4" s="53"/>
      <c r="G4" s="53"/>
      <c r="H4" s="32"/>
      <c r="I4" s="32"/>
      <c r="J4" s="32"/>
      <c r="K4" s="32"/>
      <c r="L4" s="32"/>
      <c r="M4" s="32"/>
    </row>
    <row r="5" spans="1:17" s="5" customFormat="1" ht="34.9" customHeight="1" x14ac:dyDescent="0.25">
      <c r="A5" s="149" t="s">
        <v>109</v>
      </c>
      <c r="B5" s="149"/>
      <c r="C5" s="149"/>
      <c r="D5" s="149"/>
      <c r="E5" s="149"/>
      <c r="F5" s="149"/>
      <c r="G5" s="149"/>
      <c r="H5" s="32"/>
      <c r="I5" s="32"/>
      <c r="J5" s="32"/>
      <c r="K5" s="32"/>
      <c r="L5" s="32"/>
      <c r="M5" s="32"/>
    </row>
    <row r="6" spans="1:17" ht="18" customHeight="1" x14ac:dyDescent="0.25">
      <c r="A6" s="144" t="s">
        <v>67</v>
      </c>
      <c r="B6" s="145"/>
      <c r="C6" s="145"/>
      <c r="D6" s="145"/>
      <c r="E6" s="145"/>
      <c r="F6" s="145"/>
      <c r="G6" s="145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10.5" customHeight="1" x14ac:dyDescent="0.25">
      <c r="A7" s="55"/>
      <c r="B7" s="55"/>
      <c r="C7" s="55"/>
      <c r="D7" s="55"/>
      <c r="E7" s="55"/>
      <c r="F7" s="55"/>
      <c r="G7" s="55"/>
    </row>
    <row r="8" spans="1:17" ht="26.25" customHeight="1" x14ac:dyDescent="0.25">
      <c r="A8" s="146" t="s">
        <v>0</v>
      </c>
      <c r="B8" s="146"/>
      <c r="C8" s="147" t="s">
        <v>22</v>
      </c>
      <c r="D8" s="147" t="s">
        <v>23</v>
      </c>
      <c r="E8" s="147" t="s">
        <v>26</v>
      </c>
      <c r="F8" s="148"/>
      <c r="G8" s="147" t="s">
        <v>56</v>
      </c>
    </row>
    <row r="9" spans="1:17" ht="19.5" customHeight="1" x14ac:dyDescent="0.25">
      <c r="A9" s="146"/>
      <c r="B9" s="146"/>
      <c r="C9" s="147"/>
      <c r="D9" s="147"/>
      <c r="E9" s="147" t="s">
        <v>68</v>
      </c>
      <c r="F9" s="147" t="s">
        <v>25</v>
      </c>
      <c r="G9" s="148"/>
    </row>
    <row r="10" spans="1:17" ht="36.6" customHeight="1" x14ac:dyDescent="0.25">
      <c r="A10" s="50" t="s">
        <v>5</v>
      </c>
      <c r="B10" s="50" t="s">
        <v>6</v>
      </c>
      <c r="C10" s="147"/>
      <c r="D10" s="147"/>
      <c r="E10" s="147"/>
      <c r="F10" s="147"/>
      <c r="G10" s="148"/>
    </row>
    <row r="11" spans="1:17" ht="15" customHeight="1" x14ac:dyDescent="0.25">
      <c r="A11" s="44">
        <v>1</v>
      </c>
      <c r="B11" s="44">
        <v>2</v>
      </c>
      <c r="C11" s="44">
        <v>3</v>
      </c>
      <c r="D11" s="44">
        <v>4</v>
      </c>
      <c r="E11" s="44">
        <v>5</v>
      </c>
      <c r="F11" s="44">
        <v>5</v>
      </c>
      <c r="G11" s="44">
        <v>7</v>
      </c>
    </row>
    <row r="12" spans="1:17" s="5" customFormat="1" x14ac:dyDescent="0.25">
      <c r="A12" s="140" t="s">
        <v>94</v>
      </c>
      <c r="B12" s="131"/>
      <c r="C12" s="141" t="s">
        <v>108</v>
      </c>
      <c r="D12" s="56" t="s">
        <v>15</v>
      </c>
      <c r="E12" s="86">
        <f>E13</f>
        <v>5898.16</v>
      </c>
      <c r="F12" s="86">
        <f>F13</f>
        <v>2044.13</v>
      </c>
      <c r="G12" s="91">
        <f>F12/E12</f>
        <v>0.3465707949597841</v>
      </c>
    </row>
    <row r="13" spans="1:17" s="5" customFormat="1" x14ac:dyDescent="0.25">
      <c r="A13" s="140"/>
      <c r="B13" s="131"/>
      <c r="C13" s="141"/>
      <c r="D13" s="25" t="s">
        <v>72</v>
      </c>
      <c r="E13" s="92">
        <f>E15+E16+E17+E19</f>
        <v>5898.16</v>
      </c>
      <c r="F13" s="92">
        <f>F15+F16+F17+F19</f>
        <v>2044.13</v>
      </c>
      <c r="G13" s="91">
        <f t="shared" ref="G13:G15" si="0">F13/E13</f>
        <v>0.3465707949597841</v>
      </c>
    </row>
    <row r="14" spans="1:17" s="5" customFormat="1" x14ac:dyDescent="0.25">
      <c r="A14" s="140"/>
      <c r="B14" s="131"/>
      <c r="C14" s="141"/>
      <c r="D14" s="57" t="s">
        <v>24</v>
      </c>
      <c r="E14" s="92"/>
      <c r="F14" s="92"/>
      <c r="G14" s="91"/>
    </row>
    <row r="15" spans="1:17" s="5" customFormat="1" ht="22.5" x14ac:dyDescent="0.25">
      <c r="A15" s="140"/>
      <c r="B15" s="131"/>
      <c r="C15" s="141"/>
      <c r="D15" s="25" t="s">
        <v>70</v>
      </c>
      <c r="E15" s="92">
        <v>5898.16</v>
      </c>
      <c r="F15" s="92">
        <v>2044.13</v>
      </c>
      <c r="G15" s="91">
        <f t="shared" si="0"/>
        <v>0.3465707949597841</v>
      </c>
    </row>
    <row r="16" spans="1:17" s="5" customFormat="1" x14ac:dyDescent="0.25">
      <c r="A16" s="140"/>
      <c r="B16" s="131"/>
      <c r="C16" s="141"/>
      <c r="D16" s="58" t="s">
        <v>69</v>
      </c>
      <c r="E16" s="92">
        <v>0</v>
      </c>
      <c r="F16" s="92">
        <v>0</v>
      </c>
      <c r="G16" s="91">
        <v>0</v>
      </c>
    </row>
    <row r="17" spans="1:7" s="5" customFormat="1" x14ac:dyDescent="0.25">
      <c r="A17" s="140"/>
      <c r="B17" s="131"/>
      <c r="C17" s="141"/>
      <c r="D17" s="59" t="s">
        <v>71</v>
      </c>
      <c r="E17" s="92">
        <v>0</v>
      </c>
      <c r="F17" s="92">
        <v>0</v>
      </c>
      <c r="G17" s="91">
        <v>0</v>
      </c>
    </row>
    <row r="18" spans="1:7" s="5" customFormat="1" ht="23.25" x14ac:dyDescent="0.25">
      <c r="A18" s="140"/>
      <c r="B18" s="131"/>
      <c r="C18" s="141"/>
      <c r="D18" s="59" t="s">
        <v>73</v>
      </c>
      <c r="E18" s="92">
        <v>0</v>
      </c>
      <c r="F18" s="92">
        <v>0</v>
      </c>
      <c r="G18" s="91">
        <v>0</v>
      </c>
    </row>
    <row r="19" spans="1:7" s="5" customFormat="1" x14ac:dyDescent="0.25">
      <c r="A19" s="140"/>
      <c r="B19" s="131"/>
      <c r="C19" s="141"/>
      <c r="D19" s="59" t="s">
        <v>99</v>
      </c>
      <c r="E19" s="92">
        <v>0</v>
      </c>
      <c r="F19" s="92">
        <v>0</v>
      </c>
      <c r="G19" s="91">
        <v>0</v>
      </c>
    </row>
  </sheetData>
  <mergeCells count="13">
    <mergeCell ref="A12:A19"/>
    <mergeCell ref="B12:B19"/>
    <mergeCell ref="C12:C19"/>
    <mergeCell ref="A3:G3"/>
    <mergeCell ref="A6:G6"/>
    <mergeCell ref="A8:B9"/>
    <mergeCell ref="C8:C10"/>
    <mergeCell ref="D8:D10"/>
    <mergeCell ref="E8:F8"/>
    <mergeCell ref="G8:G10"/>
    <mergeCell ref="E9:E10"/>
    <mergeCell ref="F9:F10"/>
    <mergeCell ref="A5:G5"/>
  </mergeCells>
  <pageMargins left="0.39370078740157483" right="0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8"/>
  <sheetViews>
    <sheetView workbookViewId="0">
      <selection activeCell="F15" sqref="F15"/>
    </sheetView>
  </sheetViews>
  <sheetFormatPr defaultRowHeight="15" x14ac:dyDescent="0.25"/>
  <cols>
    <col min="1" max="1" width="4.85546875" customWidth="1"/>
    <col min="2" max="2" width="4.42578125" customWidth="1"/>
    <col min="3" max="3" width="4.28515625" customWidth="1"/>
    <col min="4" max="4" width="4.7109375" customWidth="1"/>
    <col min="5" max="5" width="25.140625" customWidth="1"/>
    <col min="6" max="6" width="33.28515625" customWidth="1"/>
    <col min="7" max="7" width="11" customWidth="1"/>
    <col min="8" max="12" width="10.7109375" customWidth="1"/>
    <col min="18" max="18" width="7.5703125" customWidth="1"/>
  </cols>
  <sheetData>
    <row r="2" spans="2:12" ht="15.75" x14ac:dyDescent="0.25">
      <c r="L2" s="35" t="s">
        <v>78</v>
      </c>
    </row>
    <row r="3" spans="2:12" x14ac:dyDescent="0.25">
      <c r="L3" s="6"/>
    </row>
    <row r="4" spans="2:12" s="2" customFormat="1" ht="51" customHeight="1" x14ac:dyDescent="0.25">
      <c r="B4" s="98" t="s">
        <v>114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s="2" customFormat="1" ht="45.6" customHeight="1" x14ac:dyDescent="0.25">
      <c r="B5" s="152" t="s">
        <v>110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2:12" s="2" customFormat="1" ht="24" customHeight="1" x14ac:dyDescent="0.25">
      <c r="B6" s="153" t="s">
        <v>60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2:12" s="2" customFormat="1" ht="14.1" customHeight="1" x14ac:dyDescent="0.2"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</row>
    <row r="8" spans="2:12" ht="15.75" x14ac:dyDescent="0.25">
      <c r="B8" s="150" t="s">
        <v>115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</row>
  </sheetData>
  <mergeCells count="5">
    <mergeCell ref="B8:L8"/>
    <mergeCell ref="B4:L4"/>
    <mergeCell ref="B5:L5"/>
    <mergeCell ref="B6:L6"/>
    <mergeCell ref="B7:L7"/>
  </mergeCells>
  <phoneticPr fontId="30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K12"/>
  <sheetViews>
    <sheetView topLeftCell="A8" workbookViewId="0">
      <selection activeCell="M11" sqref="M11"/>
    </sheetView>
  </sheetViews>
  <sheetFormatPr defaultRowHeight="15" x14ac:dyDescent="0.25"/>
  <cols>
    <col min="1" max="2" width="3.7109375" customWidth="1"/>
    <col min="3" max="3" width="3.85546875" customWidth="1"/>
    <col min="4" max="4" width="3.7109375" customWidth="1"/>
    <col min="5" max="5" width="39.85546875" customWidth="1"/>
    <col min="6" max="6" width="23.5703125" customWidth="1"/>
    <col min="7" max="7" width="16.7109375" customWidth="1"/>
    <col min="8" max="8" width="11.28515625" customWidth="1"/>
    <col min="9" max="9" width="34.28515625" customWidth="1"/>
    <col min="10" max="10" width="36.140625" style="3" customWidth="1"/>
    <col min="11" max="11" width="20.85546875" customWidth="1"/>
  </cols>
  <sheetData>
    <row r="2" spans="1:11" ht="16.149999999999999" customHeight="1" x14ac:dyDescent="0.25">
      <c r="K2" s="33" t="s">
        <v>74</v>
      </c>
    </row>
    <row r="3" spans="1:11" s="4" customFormat="1" ht="24.6" customHeight="1" x14ac:dyDescent="0.25">
      <c r="A3" s="98" t="s">
        <v>111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1" s="4" customFormat="1" ht="15" customHeight="1" x14ac:dyDescent="0.25">
      <c r="A4" s="49"/>
      <c r="B4" s="54"/>
      <c r="C4" s="54"/>
      <c r="D4" s="54"/>
      <c r="E4" s="54"/>
      <c r="F4" s="54"/>
      <c r="G4" s="54"/>
      <c r="H4" s="54"/>
      <c r="I4" s="54"/>
      <c r="J4" s="54"/>
      <c r="K4" s="60"/>
    </row>
    <row r="5" spans="1:11" s="4" customFormat="1" ht="22.9" customHeight="1" x14ac:dyDescent="0.25">
      <c r="A5" s="152" t="s">
        <v>110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</row>
    <row r="6" spans="1:11" s="4" customFormat="1" ht="21.6" customHeight="1" x14ac:dyDescent="0.25">
      <c r="A6" s="153" t="s">
        <v>60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</row>
    <row r="7" spans="1:11" s="4" customFormat="1" ht="15" customHeight="1" x14ac:dyDescent="0.25">
      <c r="A7" s="157"/>
      <c r="B7" s="158"/>
      <c r="C7" s="158"/>
      <c r="D7" s="158"/>
      <c r="E7" s="158"/>
      <c r="F7" s="158"/>
      <c r="G7" s="158"/>
      <c r="H7" s="158"/>
      <c r="I7" s="158"/>
      <c r="J7" s="158"/>
      <c r="K7" s="159"/>
    </row>
    <row r="8" spans="1:11" ht="37.5" customHeight="1" x14ac:dyDescent="0.25">
      <c r="A8" s="128" t="s">
        <v>0</v>
      </c>
      <c r="B8" s="160"/>
      <c r="C8" s="160"/>
      <c r="D8" s="160"/>
      <c r="E8" s="131" t="s">
        <v>27</v>
      </c>
      <c r="F8" s="131" t="s">
        <v>75</v>
      </c>
      <c r="G8" s="114" t="s">
        <v>28</v>
      </c>
      <c r="H8" s="131" t="s">
        <v>29</v>
      </c>
      <c r="I8" s="131" t="s">
        <v>76</v>
      </c>
      <c r="J8" s="131" t="s">
        <v>77</v>
      </c>
      <c r="K8" s="131" t="s">
        <v>30</v>
      </c>
    </row>
    <row r="9" spans="1:11" ht="18.75" customHeight="1" x14ac:dyDescent="0.25">
      <c r="A9" s="50" t="s">
        <v>5</v>
      </c>
      <c r="B9" s="50" t="s">
        <v>6</v>
      </c>
      <c r="C9" s="50" t="s">
        <v>7</v>
      </c>
      <c r="D9" s="50" t="s">
        <v>8</v>
      </c>
      <c r="E9" s="131"/>
      <c r="F9" s="131"/>
      <c r="G9" s="116"/>
      <c r="H9" s="131"/>
      <c r="I9" s="131"/>
      <c r="J9" s="131"/>
      <c r="K9" s="131"/>
    </row>
    <row r="10" spans="1:11" s="5" customFormat="1" ht="36.75" customHeight="1" x14ac:dyDescent="0.25">
      <c r="A10" s="50">
        <v>20</v>
      </c>
      <c r="B10" s="50">
        <v>0</v>
      </c>
      <c r="C10" s="40" t="s">
        <v>17</v>
      </c>
      <c r="D10" s="50"/>
      <c r="E10" s="51" t="s">
        <v>95</v>
      </c>
      <c r="F10" s="61"/>
      <c r="G10" s="50"/>
      <c r="H10" s="50"/>
      <c r="I10" s="50"/>
      <c r="J10" s="25"/>
      <c r="K10" s="25"/>
    </row>
    <row r="11" spans="1:11" s="5" customFormat="1" ht="315" customHeight="1" x14ac:dyDescent="0.25">
      <c r="A11" s="50">
        <v>20</v>
      </c>
      <c r="B11" s="50">
        <v>0</v>
      </c>
      <c r="C11" s="50" t="s">
        <v>17</v>
      </c>
      <c r="D11" s="50">
        <v>1</v>
      </c>
      <c r="E11" s="25" t="s">
        <v>100</v>
      </c>
      <c r="F11" s="51" t="s">
        <v>92</v>
      </c>
      <c r="G11" s="84" t="s">
        <v>123</v>
      </c>
      <c r="H11" s="50">
        <v>2024</v>
      </c>
      <c r="I11" s="51" t="s">
        <v>101</v>
      </c>
      <c r="J11" s="51" t="s">
        <v>130</v>
      </c>
      <c r="K11" s="25" t="s">
        <v>124</v>
      </c>
    </row>
    <row r="12" spans="1:11" s="5" customFormat="1" ht="68.25" customHeight="1" x14ac:dyDescent="0.25">
      <c r="A12" s="50">
        <v>20</v>
      </c>
      <c r="B12" s="50">
        <v>0</v>
      </c>
      <c r="C12" s="50" t="s">
        <v>17</v>
      </c>
      <c r="D12" s="50">
        <v>2</v>
      </c>
      <c r="E12" s="51" t="s">
        <v>97</v>
      </c>
      <c r="F12" s="51" t="s">
        <v>122</v>
      </c>
      <c r="G12" s="84" t="s">
        <v>123</v>
      </c>
      <c r="H12" s="75">
        <v>2024</v>
      </c>
      <c r="I12" s="51" t="s">
        <v>102</v>
      </c>
      <c r="J12" s="51" t="s">
        <v>129</v>
      </c>
      <c r="K12" s="25" t="s">
        <v>125</v>
      </c>
    </row>
  </sheetData>
  <mergeCells count="12">
    <mergeCell ref="A3:K3"/>
    <mergeCell ref="A7:K7"/>
    <mergeCell ref="E8:E9"/>
    <mergeCell ref="F8:F9"/>
    <mergeCell ref="G8:G9"/>
    <mergeCell ref="H8:H9"/>
    <mergeCell ref="I8:I9"/>
    <mergeCell ref="J8:J9"/>
    <mergeCell ref="K8:K9"/>
    <mergeCell ref="A8:D8"/>
    <mergeCell ref="A5:K5"/>
    <mergeCell ref="A6:K6"/>
  </mergeCells>
  <pageMargins left="0.39370078740157483" right="0" top="0.15748031496062992" bottom="0.15748031496062992" header="0.31496062992125984" footer="0.31496062992125984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4"/>
  <sheetViews>
    <sheetView topLeftCell="A8" workbookViewId="0">
      <selection activeCell="A14" sqref="A14:K14"/>
    </sheetView>
  </sheetViews>
  <sheetFormatPr defaultRowHeight="15" x14ac:dyDescent="0.25"/>
  <cols>
    <col min="1" max="1" width="4.140625" customWidth="1"/>
    <col min="2" max="2" width="6.7109375" customWidth="1"/>
    <col min="3" max="3" width="3.42578125" customWidth="1"/>
    <col min="4" max="4" width="37" customWidth="1"/>
    <col min="5" max="5" width="12.7109375" customWidth="1"/>
    <col min="6" max="8" width="10.7109375" customWidth="1"/>
    <col min="9" max="9" width="12" customWidth="1"/>
    <col min="10" max="10" width="10.7109375" customWidth="1"/>
    <col min="11" max="11" width="43.5703125" customWidth="1"/>
  </cols>
  <sheetData>
    <row r="1" spans="1:16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69" t="s">
        <v>79</v>
      </c>
    </row>
    <row r="2" spans="1:16" ht="6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70"/>
    </row>
    <row r="3" spans="1:16" ht="19.899999999999999" customHeight="1" x14ac:dyDescent="0.25">
      <c r="A3" s="162" t="s">
        <v>116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6" ht="6.75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6" ht="19.5" customHeight="1" x14ac:dyDescent="0.25">
      <c r="A5" s="152" t="s">
        <v>110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</row>
    <row r="6" spans="1:16" ht="21" customHeight="1" x14ac:dyDescent="0.25">
      <c r="A6" s="153" t="s">
        <v>60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</row>
    <row r="7" spans="1:16" ht="16.149999999999999" customHeight="1" x14ac:dyDescent="0.2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</row>
    <row r="8" spans="1:16" ht="17.25" customHeight="1" x14ac:dyDescent="0.25">
      <c r="A8" s="164" t="s">
        <v>31</v>
      </c>
      <c r="B8" s="164"/>
      <c r="C8" s="164" t="s">
        <v>32</v>
      </c>
      <c r="D8" s="165" t="s">
        <v>33</v>
      </c>
      <c r="E8" s="165" t="s">
        <v>34</v>
      </c>
      <c r="F8" s="168" t="s">
        <v>35</v>
      </c>
      <c r="G8" s="168"/>
      <c r="H8" s="168"/>
      <c r="I8" s="169" t="s">
        <v>83</v>
      </c>
      <c r="J8" s="169" t="s">
        <v>84</v>
      </c>
      <c r="K8" s="165" t="s">
        <v>36</v>
      </c>
    </row>
    <row r="9" spans="1:16" ht="57" customHeight="1" x14ac:dyDescent="0.25">
      <c r="A9" s="164"/>
      <c r="B9" s="164"/>
      <c r="C9" s="164"/>
      <c r="D9" s="166"/>
      <c r="E9" s="166"/>
      <c r="F9" s="164" t="s">
        <v>80</v>
      </c>
      <c r="G9" s="164" t="s">
        <v>81</v>
      </c>
      <c r="H9" s="164" t="s">
        <v>55</v>
      </c>
      <c r="I9" s="170"/>
      <c r="J9" s="170"/>
      <c r="K9" s="166"/>
    </row>
    <row r="10" spans="1:16" ht="18.75" customHeight="1" x14ac:dyDescent="0.25">
      <c r="A10" s="72" t="s">
        <v>5</v>
      </c>
      <c r="B10" s="72" t="s">
        <v>6</v>
      </c>
      <c r="C10" s="164"/>
      <c r="D10" s="167"/>
      <c r="E10" s="167"/>
      <c r="F10" s="164"/>
      <c r="G10" s="164"/>
      <c r="H10" s="164"/>
      <c r="I10" s="171"/>
      <c r="J10" s="171"/>
      <c r="K10" s="167"/>
    </row>
    <row r="11" spans="1:16" s="5" customFormat="1" ht="12.75" customHeight="1" x14ac:dyDescent="0.25">
      <c r="A11" s="73">
        <v>1</v>
      </c>
      <c r="B11" s="74">
        <v>2</v>
      </c>
      <c r="C11" s="47">
        <v>3</v>
      </c>
      <c r="D11" s="47">
        <v>4</v>
      </c>
      <c r="E11" s="47">
        <v>5</v>
      </c>
      <c r="F11" s="47">
        <v>6</v>
      </c>
      <c r="G11" s="47">
        <v>7</v>
      </c>
      <c r="H11" s="47">
        <v>8</v>
      </c>
      <c r="I11" s="47">
        <v>9</v>
      </c>
      <c r="J11" s="47">
        <v>10</v>
      </c>
      <c r="K11" s="74">
        <v>11</v>
      </c>
    </row>
    <row r="12" spans="1:16" s="5" customFormat="1" ht="394.5" customHeight="1" x14ac:dyDescent="0.25">
      <c r="A12" s="173" t="s">
        <v>94</v>
      </c>
      <c r="B12" s="173" t="s">
        <v>53</v>
      </c>
      <c r="C12" s="174">
        <v>1</v>
      </c>
      <c r="D12" s="172" t="s">
        <v>103</v>
      </c>
      <c r="E12" s="175" t="s">
        <v>89</v>
      </c>
      <c r="F12" s="176">
        <v>90.5</v>
      </c>
      <c r="G12" s="176">
        <v>90</v>
      </c>
      <c r="H12" s="176">
        <v>53.845999999999997</v>
      </c>
      <c r="I12" s="177">
        <f>H12/G12</f>
        <v>0.59828888888888887</v>
      </c>
      <c r="J12" s="190">
        <f>H12/F12*100</f>
        <v>59.498342541436458</v>
      </c>
      <c r="K12" s="172" t="s">
        <v>128</v>
      </c>
      <c r="L12" s="18"/>
      <c r="M12" s="23"/>
      <c r="N12" s="23"/>
      <c r="O12" s="19"/>
      <c r="P12" s="20"/>
    </row>
    <row r="13" spans="1:16" ht="5.25" customHeight="1" x14ac:dyDescent="0.25">
      <c r="A13" s="173"/>
      <c r="B13" s="173"/>
      <c r="C13" s="174"/>
      <c r="D13" s="172"/>
      <c r="E13" s="175"/>
      <c r="F13" s="176"/>
      <c r="G13" s="176"/>
      <c r="H13" s="176"/>
      <c r="I13" s="177"/>
      <c r="J13" s="190"/>
      <c r="K13" s="172"/>
    </row>
    <row r="14" spans="1:16" ht="33" customHeight="1" x14ac:dyDescent="0.25">
      <c r="A14" s="161" t="s">
        <v>82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</row>
  </sheetData>
  <mergeCells count="27">
    <mergeCell ref="K12:K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A14:K14"/>
    <mergeCell ref="A3:K3"/>
    <mergeCell ref="A7:K7"/>
    <mergeCell ref="A8:B9"/>
    <mergeCell ref="C8:C10"/>
    <mergeCell ref="D8:D10"/>
    <mergeCell ref="E8:E10"/>
    <mergeCell ref="F8:H8"/>
    <mergeCell ref="I8:I10"/>
    <mergeCell ref="J8:J10"/>
    <mergeCell ref="K8:K10"/>
    <mergeCell ref="F9:F10"/>
    <mergeCell ref="G9:G10"/>
    <mergeCell ref="H9:H10"/>
    <mergeCell ref="A5:K5"/>
    <mergeCell ref="A6:K6"/>
  </mergeCells>
  <pageMargins left="0.39370078740157483" right="0.11811023622047245" top="0.35433070866141736" bottom="0.35433070866141736" header="0.31496062992125984" footer="0.31496062992125984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12"/>
  <sheetViews>
    <sheetView topLeftCell="A4" workbookViewId="0">
      <selection activeCell="F17" sqref="F17"/>
    </sheetView>
  </sheetViews>
  <sheetFormatPr defaultRowHeight="15" x14ac:dyDescent="0.25"/>
  <cols>
    <col min="1" max="1" width="4.42578125" customWidth="1"/>
    <col min="2" max="2" width="4.28515625" customWidth="1"/>
    <col min="3" max="3" width="52.42578125" customWidth="1"/>
    <col min="4" max="4" width="13.28515625" customWidth="1"/>
    <col min="5" max="5" width="10.28515625" customWidth="1"/>
    <col min="6" max="6" width="67.85546875" customWidth="1"/>
  </cols>
  <sheetData>
    <row r="2" spans="2:12" ht="15.75" x14ac:dyDescent="0.25">
      <c r="F2" s="33" t="s">
        <v>85</v>
      </c>
    </row>
    <row r="3" spans="2:12" ht="13.5" customHeight="1" x14ac:dyDescent="0.25">
      <c r="F3" s="6"/>
    </row>
    <row r="4" spans="2:12" ht="46.5" customHeight="1" x14ac:dyDescent="0.25">
      <c r="B4" s="178" t="s">
        <v>117</v>
      </c>
      <c r="C4" s="179"/>
      <c r="D4" s="179"/>
      <c r="E4" s="179"/>
      <c r="F4" s="179"/>
    </row>
    <row r="5" spans="2:12" ht="35.450000000000003" customHeight="1" x14ac:dyDescent="0.25">
      <c r="B5" s="152" t="s">
        <v>110</v>
      </c>
      <c r="C5" s="152"/>
      <c r="D5" s="152"/>
      <c r="E5" s="152"/>
      <c r="F5" s="152"/>
      <c r="G5" s="62"/>
      <c r="H5" s="62"/>
      <c r="I5" s="62"/>
      <c r="J5" s="62"/>
      <c r="K5" s="62"/>
      <c r="L5" s="62"/>
    </row>
    <row r="6" spans="2:12" ht="24.6" customHeight="1" x14ac:dyDescent="0.25">
      <c r="B6" s="153" t="s">
        <v>60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2:12" ht="24" customHeight="1" x14ac:dyDescent="0.25">
      <c r="B7" s="180"/>
      <c r="C7" s="181"/>
      <c r="D7" s="181"/>
      <c r="E7" s="181"/>
      <c r="F7" s="181"/>
      <c r="G7" s="5"/>
      <c r="H7" s="5"/>
      <c r="I7" s="5"/>
      <c r="J7" s="5"/>
      <c r="K7" s="5"/>
      <c r="L7" s="5"/>
    </row>
    <row r="8" spans="2:12" ht="31.5" x14ac:dyDescent="0.25">
      <c r="B8" s="63" t="s">
        <v>32</v>
      </c>
      <c r="C8" s="64" t="s">
        <v>37</v>
      </c>
      <c r="D8" s="65" t="s">
        <v>38</v>
      </c>
      <c r="E8" s="64" t="s">
        <v>39</v>
      </c>
      <c r="F8" s="64" t="s">
        <v>40</v>
      </c>
      <c r="G8" s="5"/>
      <c r="H8" s="5"/>
      <c r="I8" s="5"/>
      <c r="J8" s="5"/>
      <c r="K8" s="5"/>
      <c r="L8" s="5"/>
    </row>
    <row r="9" spans="2:12" ht="21" customHeight="1" x14ac:dyDescent="0.25">
      <c r="B9" s="64">
        <v>1</v>
      </c>
      <c r="C9" s="66" t="s">
        <v>126</v>
      </c>
      <c r="D9" s="67">
        <v>45651</v>
      </c>
      <c r="E9" s="64">
        <v>1675</v>
      </c>
      <c r="F9" s="68" t="s">
        <v>127</v>
      </c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</row>
    <row r="11" spans="2:12" x14ac:dyDescent="0.25">
      <c r="B11" s="5"/>
      <c r="C11" s="5"/>
      <c r="D11" s="5"/>
      <c r="E11" s="5"/>
      <c r="F11" s="5"/>
    </row>
    <row r="12" spans="2:12" x14ac:dyDescent="0.25">
      <c r="B12" s="5"/>
      <c r="C12" s="5"/>
      <c r="D12" s="5"/>
      <c r="E12" s="5"/>
      <c r="F12" s="5"/>
    </row>
  </sheetData>
  <mergeCells count="4">
    <mergeCell ref="B4:F4"/>
    <mergeCell ref="B7:F7"/>
    <mergeCell ref="B5:F5"/>
    <mergeCell ref="B6:L6"/>
  </mergeCells>
  <phoneticPr fontId="30" type="noConversion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L15"/>
  <sheetViews>
    <sheetView tabSelected="1" workbookViewId="0">
      <selection activeCell="F18" sqref="F18"/>
    </sheetView>
  </sheetViews>
  <sheetFormatPr defaultRowHeight="15" x14ac:dyDescent="0.25"/>
  <cols>
    <col min="1" max="1" width="4.28515625" customWidth="1"/>
    <col min="2" max="2" width="7.28515625" customWidth="1"/>
    <col min="3" max="3" width="7.5703125" customWidth="1"/>
    <col min="4" max="4" width="19.42578125" customWidth="1"/>
    <col min="5" max="5" width="15" customWidth="1"/>
    <col min="6" max="6" width="17.42578125" customWidth="1"/>
    <col min="7" max="7" width="17.85546875" customWidth="1"/>
    <col min="8" max="8" width="13.7109375" customWidth="1"/>
    <col min="9" max="9" width="13.140625" customWidth="1"/>
    <col min="10" max="10" width="14.42578125" customWidth="1"/>
    <col min="11" max="11" width="13.28515625" customWidth="1"/>
  </cols>
  <sheetData>
    <row r="2" spans="2:12" x14ac:dyDescent="0.25">
      <c r="K2" s="36" t="s">
        <v>86</v>
      </c>
    </row>
    <row r="3" spans="2:12" ht="44.25" customHeight="1" x14ac:dyDescent="0.25">
      <c r="B3" s="182" t="s">
        <v>118</v>
      </c>
      <c r="C3" s="182"/>
      <c r="D3" s="182"/>
      <c r="E3" s="182"/>
      <c r="F3" s="182"/>
      <c r="G3" s="182"/>
      <c r="H3" s="182"/>
      <c r="I3" s="182"/>
      <c r="J3" s="182"/>
      <c r="K3" s="182"/>
    </row>
    <row r="4" spans="2:12" ht="33.6" customHeight="1" x14ac:dyDescent="0.25">
      <c r="B4" s="188" t="s">
        <v>119</v>
      </c>
      <c r="C4" s="188"/>
      <c r="D4" s="188"/>
      <c r="E4" s="188"/>
      <c r="F4" s="188"/>
      <c r="G4" s="188"/>
      <c r="H4" s="188"/>
      <c r="I4" s="188"/>
      <c r="J4" s="188"/>
      <c r="K4" s="188"/>
    </row>
    <row r="5" spans="2:12" ht="21.6" customHeight="1" x14ac:dyDescent="0.25">
      <c r="B5" s="153" t="s">
        <v>60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2:12" ht="10.15" customHeight="1" x14ac:dyDescent="0.25"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2:12" ht="9" customHeight="1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</row>
    <row r="8" spans="2:12" ht="95.25" customHeight="1" x14ac:dyDescent="0.25">
      <c r="B8" s="185" t="s">
        <v>0</v>
      </c>
      <c r="C8" s="185"/>
      <c r="D8" s="186" t="s">
        <v>42</v>
      </c>
      <c r="E8" s="186" t="s">
        <v>43</v>
      </c>
      <c r="F8" s="186" t="s">
        <v>44</v>
      </c>
      <c r="G8" s="15" t="s">
        <v>45</v>
      </c>
      <c r="H8" s="15" t="s">
        <v>46</v>
      </c>
      <c r="I8" s="15" t="s">
        <v>47</v>
      </c>
      <c r="J8" s="15" t="s">
        <v>48</v>
      </c>
      <c r="K8" s="15" t="s">
        <v>49</v>
      </c>
    </row>
    <row r="9" spans="2:12" s="17" customFormat="1" x14ac:dyDescent="0.25">
      <c r="B9" s="15" t="s">
        <v>5</v>
      </c>
      <c r="C9" s="15" t="s">
        <v>6</v>
      </c>
      <c r="D9" s="186"/>
      <c r="E9" s="187"/>
      <c r="F9" s="187"/>
      <c r="G9" s="28" t="s">
        <v>57</v>
      </c>
      <c r="H9" s="16" t="s">
        <v>50</v>
      </c>
      <c r="I9" s="16" t="s">
        <v>51</v>
      </c>
      <c r="J9" s="16" t="s">
        <v>52</v>
      </c>
      <c r="K9" s="28" t="s">
        <v>58</v>
      </c>
    </row>
    <row r="10" spans="2:12" s="17" customFormat="1" x14ac:dyDescent="0.25">
      <c r="B10" s="15">
        <v>1</v>
      </c>
      <c r="C10" s="15">
        <v>2</v>
      </c>
      <c r="D10" s="15">
        <v>3</v>
      </c>
      <c r="E10" s="16">
        <v>4</v>
      </c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6">
        <v>10</v>
      </c>
    </row>
    <row r="11" spans="2:12" s="17" customFormat="1" ht="88.5" customHeight="1" x14ac:dyDescent="0.25">
      <c r="B11" s="21" t="s">
        <v>94</v>
      </c>
      <c r="C11" s="15"/>
      <c r="D11" s="29" t="s">
        <v>108</v>
      </c>
      <c r="E11" s="30" t="s">
        <v>88</v>
      </c>
      <c r="F11" s="34" t="s">
        <v>87</v>
      </c>
      <c r="G11" s="31">
        <f>H11*K11</f>
        <v>0.86167146974063413</v>
      </c>
      <c r="H11" s="31">
        <v>0.59799999999999998</v>
      </c>
      <c r="I11" s="31">
        <v>0.5</v>
      </c>
      <c r="J11" s="31">
        <v>0.34699999999999998</v>
      </c>
      <c r="K11" s="31">
        <f>I11/J11</f>
        <v>1.4409221902017293</v>
      </c>
    </row>
    <row r="13" spans="2:12" s="5" customFormat="1" ht="24" customHeight="1" x14ac:dyDescent="0.25">
      <c r="B13" s="183"/>
      <c r="C13" s="183"/>
      <c r="D13" s="183"/>
      <c r="E13" s="183"/>
      <c r="F13" s="183"/>
      <c r="G13" s="183"/>
      <c r="H13" s="183"/>
      <c r="I13" s="183"/>
      <c r="J13" s="183"/>
      <c r="K13" s="183"/>
    </row>
    <row r="14" spans="2:12" s="5" customFormat="1" x14ac:dyDescent="0.25"/>
    <row r="15" spans="2:12" s="5" customFormat="1" ht="41.25" customHeight="1" x14ac:dyDescent="0.3">
      <c r="B15" s="184"/>
      <c r="C15" s="184"/>
      <c r="D15" s="184"/>
      <c r="E15" s="184"/>
      <c r="F15" s="184"/>
      <c r="G15" s="184"/>
      <c r="H15" s="184"/>
      <c r="I15" s="184"/>
      <c r="J15" s="184"/>
      <c r="K15" s="184"/>
    </row>
  </sheetData>
  <mergeCells count="10">
    <mergeCell ref="B3:K3"/>
    <mergeCell ref="B13:K13"/>
    <mergeCell ref="B15:K15"/>
    <mergeCell ref="B8:C8"/>
    <mergeCell ref="D8:D9"/>
    <mergeCell ref="E8:E9"/>
    <mergeCell ref="F8:F9"/>
    <mergeCell ref="B4:K4"/>
    <mergeCell ref="B6:K6"/>
    <mergeCell ref="B5:L5"/>
  </mergeCells>
  <phoneticPr fontId="30" type="noConversion"/>
  <pageMargins left="0.11811023622047245" right="0.11811023622047245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титул</vt:lpstr>
      <vt:lpstr> ф 1</vt:lpstr>
      <vt:lpstr>ф 2</vt:lpstr>
      <vt:lpstr>ф 4</vt:lpstr>
      <vt:lpstr>ф 3</vt:lpstr>
      <vt:lpstr>ф 5</vt:lpstr>
      <vt:lpstr>ф 6</vt:lpstr>
      <vt:lpstr> ф7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2017-02-21T05:33:05Z</cp:lastPrinted>
  <dcterms:created xsi:type="dcterms:W3CDTF">2006-09-16T00:00:00Z</dcterms:created>
  <dcterms:modified xsi:type="dcterms:W3CDTF">2025-01-30T07:36:45Z</dcterms:modified>
</cp:coreProperties>
</file>